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3"/>
  </bookViews>
  <sheets>
    <sheet name="liability discount rate" sheetId="2" r:id="rId1"/>
    <sheet name="market price" sheetId="3" r:id="rId2"/>
    <sheet name="volatility" sheetId="5" r:id="rId3"/>
    <sheet name="asset dependent" sheetId="6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/>
  <c r="E28" s="1"/>
  <c r="F28" s="1"/>
  <c r="G28" s="1"/>
  <c r="H28" s="1"/>
  <c r="I28" s="1"/>
  <c r="J28" s="1"/>
  <c r="K28" s="1"/>
  <c r="L28" s="1"/>
  <c r="D29"/>
  <c r="E29"/>
  <c r="F29"/>
  <c r="G29"/>
  <c r="H29" s="1"/>
  <c r="I29" s="1"/>
  <c r="J29" s="1"/>
  <c r="K29" s="1"/>
  <c r="L29" s="1"/>
  <c r="D31"/>
  <c r="E31" s="1"/>
  <c r="D30"/>
  <c r="E30" s="1"/>
  <c r="F30" s="1"/>
  <c r="G30" s="1"/>
  <c r="H30" s="1"/>
  <c r="I30" s="1"/>
  <c r="J30" s="1"/>
  <c r="K30" s="1"/>
  <c r="L30" s="1"/>
  <c r="D27"/>
  <c r="E27" s="1"/>
  <c r="F27" s="1"/>
  <c r="G27" s="1"/>
  <c r="H27" s="1"/>
  <c r="I27" s="1"/>
  <c r="J27" s="1"/>
  <c r="K27" s="1"/>
  <c r="L27" s="1"/>
  <c r="D3" i="5"/>
  <c r="E3" s="1"/>
  <c r="F3" s="1"/>
  <c r="G3" s="1"/>
  <c r="F31" i="2" l="1"/>
  <c r="C39"/>
  <c r="D37"/>
  <c r="E37" s="1"/>
  <c r="C22"/>
  <c r="C21"/>
  <c r="C20"/>
  <c r="D13"/>
  <c r="E13" s="1"/>
  <c r="F13" s="1"/>
  <c r="G13" s="1"/>
  <c r="H13" s="1"/>
  <c r="I13" s="1"/>
  <c r="J13" s="1"/>
  <c r="K13" s="1"/>
  <c r="L13" s="1"/>
  <c r="D14"/>
  <c r="E14" s="1"/>
  <c r="E21" s="1"/>
  <c r="D15"/>
  <c r="E15" s="1"/>
  <c r="F15" s="1"/>
  <c r="G15" s="1"/>
  <c r="H15" s="1"/>
  <c r="I15" s="1"/>
  <c r="J15" s="1"/>
  <c r="K15" s="1"/>
  <c r="L15" s="1"/>
  <c r="L22" s="1"/>
  <c r="D12"/>
  <c r="E12" s="1"/>
  <c r="F12" s="1"/>
  <c r="G12" s="1"/>
  <c r="H12" s="1"/>
  <c r="I12" s="1"/>
  <c r="J12" s="1"/>
  <c r="K12" s="1"/>
  <c r="L12" s="1"/>
  <c r="D6"/>
  <c r="E6" s="1"/>
  <c r="F6" s="1"/>
  <c r="G6" s="1"/>
  <c r="H6" s="1"/>
  <c r="I6" s="1"/>
  <c r="J6" s="1"/>
  <c r="K6" s="1"/>
  <c r="L6" s="1"/>
  <c r="L39" s="1"/>
  <c r="D7"/>
  <c r="E7" s="1"/>
  <c r="F7" s="1"/>
  <c r="G7" s="1"/>
  <c r="H7" s="1"/>
  <c r="I7" s="1"/>
  <c r="J7" s="1"/>
  <c r="K7" s="1"/>
  <c r="L7" s="1"/>
  <c r="D5"/>
  <c r="E5" s="1"/>
  <c r="E20" s="1"/>
  <c r="J39" l="1"/>
  <c r="K39"/>
  <c r="D21"/>
  <c r="D39"/>
  <c r="J22"/>
  <c r="F39"/>
  <c r="G31"/>
  <c r="E22"/>
  <c r="C36"/>
  <c r="F22"/>
  <c r="G39"/>
  <c r="I22"/>
  <c r="H39"/>
  <c r="E36"/>
  <c r="D20"/>
  <c r="G22"/>
  <c r="K22"/>
  <c r="D22"/>
  <c r="H22"/>
  <c r="E39"/>
  <c r="I39"/>
  <c r="F37"/>
  <c r="F5"/>
  <c r="F14"/>
  <c r="H31" l="1"/>
  <c r="G5"/>
  <c r="F20"/>
  <c r="D36"/>
  <c r="G14"/>
  <c r="F21"/>
  <c r="G37"/>
  <c r="I31" l="1"/>
  <c r="C17" i="3"/>
  <c r="H14" i="2"/>
  <c r="G21"/>
  <c r="F36"/>
  <c r="H5"/>
  <c r="G20"/>
  <c r="H37"/>
  <c r="J31" l="1"/>
  <c r="G36"/>
  <c r="I5"/>
  <c r="H20"/>
  <c r="I14"/>
  <c r="H21"/>
  <c r="I37"/>
  <c r="K31" l="1"/>
  <c r="J5"/>
  <c r="I20"/>
  <c r="I21"/>
  <c r="J14"/>
  <c r="J37"/>
  <c r="L31" l="1"/>
  <c r="J21"/>
  <c r="K14"/>
  <c r="K5"/>
  <c r="J20"/>
  <c r="K37"/>
  <c r="K21" l="1"/>
  <c r="L14"/>
  <c r="L5"/>
  <c r="K20"/>
  <c r="L37"/>
  <c r="L20" l="1"/>
  <c r="L21"/>
</calcChain>
</file>

<file path=xl/sharedStrings.xml><?xml version="1.0" encoding="utf-8"?>
<sst xmlns="http://schemas.openxmlformats.org/spreadsheetml/2006/main" count="106" uniqueCount="67">
  <si>
    <t>Risk free rate</t>
  </si>
  <si>
    <t>Asset rate</t>
  </si>
  <si>
    <t>Expected defaults</t>
  </si>
  <si>
    <t>Based on the examples below, what is the appropriate discount rate or range of discount rates?</t>
  </si>
  <si>
    <t>Example 1</t>
  </si>
  <si>
    <t>Liquidity spread</t>
  </si>
  <si>
    <t>Spread for unexpected defaults</t>
  </si>
  <si>
    <t>Example 2</t>
  </si>
  <si>
    <t>Example 3</t>
  </si>
  <si>
    <t>Example 4</t>
  </si>
  <si>
    <t>Risk free rate (currency B)</t>
  </si>
  <si>
    <t>Risk free rate (currency A)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</si>
  <si>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</si>
  <si>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</si>
  <si>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</si>
  <si>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</si>
  <si>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</si>
  <si>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</si>
  <si>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</si>
  <si>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</si>
  <si>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</si>
  <si>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</si>
  <si>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Max liability rate</t>
  </si>
  <si>
    <t>Min liability rate</t>
  </si>
  <si>
    <t>FX spot (currency A / currency B)</t>
  </si>
  <si>
    <t>Liquidity spread (currency A)</t>
  </si>
  <si>
    <t>Max liability rate (currency A)</t>
  </si>
  <si>
    <t>Min liability rate (currency A)</t>
  </si>
  <si>
    <t>Current market price</t>
  </si>
  <si>
    <t>Scenarios</t>
  </si>
  <si>
    <t>Year 0</t>
  </si>
  <si>
    <t>Scenario 1</t>
  </si>
  <si>
    <t>Scenario 2</t>
  </si>
  <si>
    <t>Scenario 3</t>
  </si>
  <si>
    <t>Scenario 4</t>
  </si>
  <si>
    <t>Scenario 5</t>
  </si>
  <si>
    <t>Present values</t>
  </si>
  <si>
    <t>Mean</t>
  </si>
  <si>
    <t>Implied volatility</t>
  </si>
  <si>
    <t>1 year</t>
  </si>
  <si>
    <t>Historical average volatility over last: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</si>
  <si>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</si>
  <si>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</si>
  <si>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</si>
  <si>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</si>
  <si>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</si>
  <si>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</si>
  <si>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</si>
  <si>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</si>
  <si>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</si>
  <si>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15 years</t>
  </si>
  <si>
    <t>20 years</t>
  </si>
  <si>
    <t>Actual volatility</t>
  </si>
  <si>
    <t>Year 15</t>
  </si>
  <si>
    <t>Year 20</t>
  </si>
  <si>
    <t>NA</t>
  </si>
  <si>
    <t>ESG volatility input</t>
  </si>
  <si>
    <t>Example 5</t>
  </si>
  <si>
    <t>Asset yield</t>
  </si>
  <si>
    <t>Guaranteed crediting rate</t>
  </si>
  <si>
    <t>What is the correct discount rate if:</t>
  </si>
  <si>
    <t>it is just a liability discount rate?</t>
  </si>
  <si>
    <t>it is 100% asset dependent?</t>
  </si>
  <si>
    <t>flat yield curve</t>
  </si>
  <si>
    <t>half of the credit spread is shared with the policyholder?</t>
  </si>
  <si>
    <t>How does the guaranteed rate affect the discounting?</t>
  </si>
  <si>
    <t>Do you need to separate the cash flows? If so, how?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</si>
</sst>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000_);_(* \(#,##0.00000\);_(* &quot;-&quot;??_);_(@_)"/>
    <numFmt numFmtId="165" formatCode="_(* #,##0.000_);_(* \(#,##0.000\);_(* &quot;-&quot;??_);_(@_)"/>
    <numFmt numFmtId="166" formatCode="0.000"/>
    <numFmt numFmtId="167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0" fontId="0" fillId="2" borderId="0" xfId="2" applyNumberFormat="1" applyFont="1" applyFill="1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2" borderId="0" xfId="0" applyNumberFormat="1" applyFill="1"/>
    <xf numFmtId="165" fontId="0" fillId="2" borderId="0" xfId="1" applyNumberFormat="1" applyFont="1" applyFill="1"/>
    <xf numFmtId="166" fontId="0" fillId="0" borderId="0" xfId="0" applyNumberFormat="1"/>
    <xf numFmtId="10" fontId="0" fillId="0" borderId="0" xfId="2" applyNumberFormat="1" applyFont="1" applyFill="1"/>
    <xf numFmtId="167" fontId="0" fillId="0" borderId="0" xfId="0" applyNumberFormat="1"/>
    <xf numFmtId="0" fontId="0" fillId="0" borderId="0" xfId="0" applyAlignment="1">
      <alignment wrapText="1"/>
    </xf>
    <xf numFmtId="167" fontId="0" fillId="0" borderId="0" xfId="2" applyNumberFormat="1" applyFont="1"/>
    <xf numFmtId="0" fontId="0" fillId="2" borderId="0" xfId="0" applyFill="1"/>
    <xf numFmtId="167" fontId="0" fillId="2" borderId="0" xfId="0" applyNumberFormat="1" applyFill="1"/>
    <xf numFmtId="10" fontId="0" fillId="2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L45"/>
  <sheetViews>
    <sheetView workbookViewId="0">
      <selection activeCell="C1" sqref="C1"/>
    </sheetView>
  </sheetViews>
  <sheetFormatPr defaultRowHeight="15"/>
  <cols>
    <col min="2" max="2" width="29.85546875" customWidth="1"/>
  </cols>
  <sheetData>
    <row r="2" spans="2:12">
      <c r="B2" t="s">
        <v>3</v>
      </c>
    </row>
    <row r="4" spans="2:12">
      <c r="B4" t="s">
        <v>4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2:12">
      <c r="B5" s="3" t="s">
        <v>0</v>
      </c>
      <c r="C5" s="1">
        <v>0.02</v>
      </c>
      <c r="D5" s="1">
        <f>C5+0.1%</f>
        <v>2.1000000000000001E-2</v>
      </c>
      <c r="E5" s="1">
        <f>D5+0.1%</f>
        <v>2.2000000000000002E-2</v>
      </c>
      <c r="F5" s="1">
        <f>E5+0.1%</f>
        <v>2.3000000000000003E-2</v>
      </c>
      <c r="G5" s="1">
        <f>F5+0.1%</f>
        <v>2.4000000000000004E-2</v>
      </c>
      <c r="H5" s="1">
        <f>G5+0.05%</f>
        <v>2.4500000000000004E-2</v>
      </c>
      <c r="I5" s="1">
        <f>H5+0.05%</f>
        <v>2.5000000000000005E-2</v>
      </c>
      <c r="J5" s="1">
        <f>I5+0.05%</f>
        <v>2.5500000000000005E-2</v>
      </c>
      <c r="K5" s="1">
        <f>J5+0.05%</f>
        <v>2.6000000000000006E-2</v>
      </c>
      <c r="L5" s="1">
        <f>K5+0.05%</f>
        <v>2.6500000000000006E-2</v>
      </c>
    </row>
    <row r="6" spans="2:12">
      <c r="B6" s="3" t="s">
        <v>5</v>
      </c>
      <c r="C6" s="1">
        <v>0.01</v>
      </c>
      <c r="D6" s="1">
        <f>C6+0.1%</f>
        <v>1.0999999999999999E-2</v>
      </c>
      <c r="E6" s="1">
        <f t="shared" ref="E6:L6" si="0">D6+0.1%</f>
        <v>1.2E-2</v>
      </c>
      <c r="F6" s="1">
        <f t="shared" si="0"/>
        <v>1.3000000000000001E-2</v>
      </c>
      <c r="G6" s="1">
        <f t="shared" si="0"/>
        <v>1.4000000000000002E-2</v>
      </c>
      <c r="H6" s="1">
        <f t="shared" si="0"/>
        <v>1.5000000000000003E-2</v>
      </c>
      <c r="I6" s="1">
        <f t="shared" si="0"/>
        <v>1.6000000000000004E-2</v>
      </c>
      <c r="J6" s="1">
        <f t="shared" si="0"/>
        <v>1.7000000000000005E-2</v>
      </c>
      <c r="K6" s="1">
        <f t="shared" si="0"/>
        <v>1.8000000000000006E-2</v>
      </c>
      <c r="L6" s="1">
        <f t="shared" si="0"/>
        <v>1.9000000000000006E-2</v>
      </c>
    </row>
    <row r="7" spans="2:12">
      <c r="B7" s="3" t="s">
        <v>1</v>
      </c>
      <c r="C7" s="1">
        <v>0.04</v>
      </c>
      <c r="D7" s="1">
        <f>C7+0.15%</f>
        <v>4.1500000000000002E-2</v>
      </c>
      <c r="E7" s="1">
        <f>D7+0.15%</f>
        <v>4.3000000000000003E-2</v>
      </c>
      <c r="F7" s="1">
        <f>E7+0.15%</f>
        <v>4.4500000000000005E-2</v>
      </c>
      <c r="G7" s="1">
        <f>F7+0.15%</f>
        <v>4.6000000000000006E-2</v>
      </c>
      <c r="H7" s="1">
        <f>G7+0.1%</f>
        <v>4.7000000000000007E-2</v>
      </c>
      <c r="I7" s="1">
        <f>H7+0.1%</f>
        <v>4.8000000000000008E-2</v>
      </c>
      <c r="J7" s="1">
        <f>I7+0.1%</f>
        <v>4.9000000000000009E-2</v>
      </c>
      <c r="K7" s="1">
        <f>J7+0.1%</f>
        <v>5.000000000000001E-2</v>
      </c>
      <c r="L7" s="1">
        <f>K7+0.1%</f>
        <v>5.1000000000000011E-2</v>
      </c>
    </row>
    <row r="8" spans="2:12">
      <c r="B8" s="4" t="s">
        <v>22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>
      <c r="B9" s="4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>
      <c r="B11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>
      <c r="B12" s="3" t="s">
        <v>0</v>
      </c>
      <c r="C12" s="1">
        <v>0.02</v>
      </c>
      <c r="D12" s="1">
        <f>C12+0.1%</f>
        <v>2.1000000000000001E-2</v>
      </c>
      <c r="E12" s="1">
        <f>D12+0.1%</f>
        <v>2.2000000000000002E-2</v>
      </c>
      <c r="F12" s="1">
        <f>E12+0.1%</f>
        <v>2.3000000000000003E-2</v>
      </c>
      <c r="G12" s="1">
        <f>F12+0.1%</f>
        <v>2.4000000000000004E-2</v>
      </c>
      <c r="H12" s="1">
        <f>G12+0.05%</f>
        <v>2.4500000000000004E-2</v>
      </c>
      <c r="I12" s="1">
        <f>H12+0.05%</f>
        <v>2.5000000000000005E-2</v>
      </c>
      <c r="J12" s="1">
        <f>I12+0.05%</f>
        <v>2.5500000000000005E-2</v>
      </c>
      <c r="K12" s="1">
        <f>J12+0.05%</f>
        <v>2.6000000000000006E-2</v>
      </c>
      <c r="L12" s="1">
        <f>K12+0.05%</f>
        <v>2.6500000000000006E-2</v>
      </c>
    </row>
    <row r="13" spans="2:12">
      <c r="B13" s="3" t="s">
        <v>6</v>
      </c>
      <c r="C13" s="1">
        <v>1E-3</v>
      </c>
      <c r="D13" s="1">
        <f t="shared" ref="D13:L13" si="1">C13+0.01%</f>
        <v>1.1000000000000001E-3</v>
      </c>
      <c r="E13" s="1">
        <f t="shared" si="1"/>
        <v>1.2000000000000001E-3</v>
      </c>
      <c r="F13" s="1">
        <f t="shared" si="1"/>
        <v>1.3000000000000002E-3</v>
      </c>
      <c r="G13" s="1">
        <f t="shared" si="1"/>
        <v>1.4000000000000002E-3</v>
      </c>
      <c r="H13" s="1">
        <f t="shared" si="1"/>
        <v>1.5000000000000002E-3</v>
      </c>
      <c r="I13" s="1">
        <f t="shared" si="1"/>
        <v>1.6000000000000003E-3</v>
      </c>
      <c r="J13" s="1">
        <f t="shared" si="1"/>
        <v>1.7000000000000003E-3</v>
      </c>
      <c r="K13" s="1">
        <f t="shared" si="1"/>
        <v>1.8000000000000004E-3</v>
      </c>
      <c r="L13" s="1">
        <f t="shared" si="1"/>
        <v>1.9000000000000004E-3</v>
      </c>
    </row>
    <row r="14" spans="2:12">
      <c r="B14" s="3" t="s">
        <v>2</v>
      </c>
      <c r="C14" s="1">
        <v>2E-3</v>
      </c>
      <c r="D14" s="1">
        <f>C14+0.01%</f>
        <v>2.0999999999999999E-3</v>
      </c>
      <c r="E14" s="1">
        <f t="shared" ref="E14:L14" si="2">D14+0.01%</f>
        <v>2.1999999999999997E-3</v>
      </c>
      <c r="F14" s="1">
        <f t="shared" si="2"/>
        <v>2.2999999999999995E-3</v>
      </c>
      <c r="G14" s="1">
        <f t="shared" si="2"/>
        <v>2.3999999999999994E-3</v>
      </c>
      <c r="H14" s="1">
        <f t="shared" si="2"/>
        <v>2.4999999999999992E-3</v>
      </c>
      <c r="I14" s="1">
        <f t="shared" si="2"/>
        <v>2.599999999999999E-3</v>
      </c>
      <c r="J14" s="1">
        <f t="shared" si="2"/>
        <v>2.6999999999999988E-3</v>
      </c>
      <c r="K14" s="1">
        <f t="shared" si="2"/>
        <v>2.7999999999999987E-3</v>
      </c>
      <c r="L14" s="1">
        <f t="shared" si="2"/>
        <v>2.8999999999999985E-3</v>
      </c>
    </row>
    <row r="15" spans="2:12">
      <c r="B15" s="3" t="s">
        <v>1</v>
      </c>
      <c r="C15" s="1">
        <v>0.04</v>
      </c>
      <c r="D15" s="1">
        <f>C15+0.15%</f>
        <v>4.1500000000000002E-2</v>
      </c>
      <c r="E15" s="1">
        <f>D15+0.15%</f>
        <v>4.3000000000000003E-2</v>
      </c>
      <c r="F15" s="1">
        <f>E15+0.15%</f>
        <v>4.4500000000000005E-2</v>
      </c>
      <c r="G15" s="1">
        <f>F15+0.15%</f>
        <v>4.6000000000000006E-2</v>
      </c>
      <c r="H15" s="1">
        <f>G15+0.1%</f>
        <v>4.7000000000000007E-2</v>
      </c>
      <c r="I15" s="1">
        <f>H15+0.1%</f>
        <v>4.8000000000000008E-2</v>
      </c>
      <c r="J15" s="1">
        <f>I15+0.1%</f>
        <v>4.9000000000000009E-2</v>
      </c>
      <c r="K15" s="1">
        <f>J15+0.1%</f>
        <v>5.000000000000001E-2</v>
      </c>
      <c r="L15" s="1">
        <f>K15+0.1%</f>
        <v>5.1000000000000011E-2</v>
      </c>
    </row>
    <row r="16" spans="2:12">
      <c r="B16" s="4" t="s">
        <v>22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>
      <c r="B17" s="4" t="s">
        <v>23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>
      <c r="B19" t="s">
        <v>8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>
      <c r="B20" s="3" t="s">
        <v>0</v>
      </c>
      <c r="C20" s="2">
        <f>C5</f>
        <v>0.02</v>
      </c>
      <c r="D20" s="2">
        <f t="shared" ref="D20:L20" si="3">D5</f>
        <v>2.1000000000000001E-2</v>
      </c>
      <c r="E20" s="2">
        <f t="shared" si="3"/>
        <v>2.2000000000000002E-2</v>
      </c>
      <c r="F20" s="2">
        <f t="shared" si="3"/>
        <v>2.3000000000000003E-2</v>
      </c>
      <c r="G20" s="2">
        <f t="shared" si="3"/>
        <v>2.4000000000000004E-2</v>
      </c>
      <c r="H20" s="2">
        <f t="shared" si="3"/>
        <v>2.4500000000000004E-2</v>
      </c>
      <c r="I20" s="2">
        <f t="shared" si="3"/>
        <v>2.5000000000000005E-2</v>
      </c>
      <c r="J20" s="2">
        <f t="shared" si="3"/>
        <v>2.5500000000000005E-2</v>
      </c>
      <c r="K20" s="2">
        <f t="shared" si="3"/>
        <v>2.6000000000000006E-2</v>
      </c>
      <c r="L20" s="2">
        <f t="shared" si="3"/>
        <v>2.6500000000000006E-2</v>
      </c>
    </row>
    <row r="21" spans="2:12">
      <c r="B21" s="3" t="s">
        <v>2</v>
      </c>
      <c r="C21" s="2">
        <f>C14</f>
        <v>2E-3</v>
      </c>
      <c r="D21" s="2">
        <f t="shared" ref="D21:L21" si="4">D14</f>
        <v>2.0999999999999999E-3</v>
      </c>
      <c r="E21" s="2">
        <f t="shared" si="4"/>
        <v>2.1999999999999997E-3</v>
      </c>
      <c r="F21" s="2">
        <f t="shared" si="4"/>
        <v>2.2999999999999995E-3</v>
      </c>
      <c r="G21" s="2">
        <f t="shared" si="4"/>
        <v>2.3999999999999994E-3</v>
      </c>
      <c r="H21" s="2">
        <f t="shared" si="4"/>
        <v>2.4999999999999992E-3</v>
      </c>
      <c r="I21" s="2">
        <f t="shared" si="4"/>
        <v>2.599999999999999E-3</v>
      </c>
      <c r="J21" s="2">
        <f t="shared" si="4"/>
        <v>2.6999999999999988E-3</v>
      </c>
      <c r="K21" s="2">
        <f t="shared" si="4"/>
        <v>2.7999999999999987E-3</v>
      </c>
      <c r="L21" s="2">
        <f t="shared" si="4"/>
        <v>2.8999999999999985E-3</v>
      </c>
    </row>
    <row r="22" spans="2:12">
      <c r="B22" s="3" t="s">
        <v>1</v>
      </c>
      <c r="C22" s="2">
        <f>C15</f>
        <v>0.04</v>
      </c>
      <c r="D22" s="2">
        <f t="shared" ref="D22:L22" si="5">D15</f>
        <v>4.1500000000000002E-2</v>
      </c>
      <c r="E22" s="2">
        <f t="shared" si="5"/>
        <v>4.3000000000000003E-2</v>
      </c>
      <c r="F22" s="2">
        <f t="shared" si="5"/>
        <v>4.4500000000000005E-2</v>
      </c>
      <c r="G22" s="2">
        <f t="shared" si="5"/>
        <v>4.6000000000000006E-2</v>
      </c>
      <c r="H22" s="2">
        <f t="shared" si="5"/>
        <v>4.7000000000000007E-2</v>
      </c>
      <c r="I22" s="2">
        <f t="shared" si="5"/>
        <v>4.8000000000000008E-2</v>
      </c>
      <c r="J22" s="2">
        <f t="shared" si="5"/>
        <v>4.9000000000000009E-2</v>
      </c>
      <c r="K22" s="2">
        <f t="shared" si="5"/>
        <v>5.000000000000001E-2</v>
      </c>
      <c r="L22" s="2">
        <f t="shared" si="5"/>
        <v>5.1000000000000011E-2</v>
      </c>
    </row>
    <row r="23" spans="2:12">
      <c r="B23" s="4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>
      <c r="B24" s="4" t="s">
        <v>23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>
      <c r="B26" t="s">
        <v>9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>
      <c r="B27" s="3" t="s">
        <v>0</v>
      </c>
      <c r="C27" s="1">
        <v>0.02</v>
      </c>
      <c r="D27" s="1">
        <f>C27+0.1%</f>
        <v>2.1000000000000001E-2</v>
      </c>
      <c r="E27" s="1">
        <f>D27+0.1%</f>
        <v>2.2000000000000002E-2</v>
      </c>
      <c r="F27" s="1">
        <f>E27+0.1%</f>
        <v>2.3000000000000003E-2</v>
      </c>
      <c r="G27" s="1">
        <f>F27+0.1%</f>
        <v>2.4000000000000004E-2</v>
      </c>
      <c r="H27" s="1">
        <f>G27+0.05%</f>
        <v>2.4500000000000004E-2</v>
      </c>
      <c r="I27" s="1">
        <f>H27+0.05%</f>
        <v>2.5000000000000005E-2</v>
      </c>
      <c r="J27" s="1">
        <f>I27+0.05%</f>
        <v>2.5500000000000005E-2</v>
      </c>
      <c r="K27" s="1">
        <f>J27+0.05%</f>
        <v>2.6000000000000006E-2</v>
      </c>
      <c r="L27" s="1">
        <f>K27+0.05%</f>
        <v>2.6500000000000006E-2</v>
      </c>
    </row>
    <row r="28" spans="2:12">
      <c r="B28" s="3" t="s">
        <v>5</v>
      </c>
      <c r="C28" s="1">
        <v>0.01</v>
      </c>
      <c r="D28" s="1">
        <f>C28+0.1%</f>
        <v>1.0999999999999999E-2</v>
      </c>
      <c r="E28" s="1">
        <f t="shared" ref="E28" si="6">D28+0.1%</f>
        <v>1.2E-2</v>
      </c>
      <c r="F28" s="1">
        <f t="shared" ref="F28" si="7">E28+0.1%</f>
        <v>1.3000000000000001E-2</v>
      </c>
      <c r="G28" s="1">
        <f t="shared" ref="G28" si="8">F28+0.1%</f>
        <v>1.4000000000000002E-2</v>
      </c>
      <c r="H28" s="1">
        <f t="shared" ref="H28" si="9">G28+0.1%</f>
        <v>1.5000000000000003E-2</v>
      </c>
      <c r="I28" s="1">
        <f t="shared" ref="I28" si="10">H28+0.1%</f>
        <v>1.6000000000000004E-2</v>
      </c>
      <c r="J28" s="1">
        <f t="shared" ref="J28" si="11">I28+0.1%</f>
        <v>1.7000000000000005E-2</v>
      </c>
      <c r="K28" s="1">
        <f t="shared" ref="K28" si="12">J28+0.1%</f>
        <v>1.8000000000000006E-2</v>
      </c>
      <c r="L28" s="1">
        <f t="shared" ref="L28" si="13">K28+0.1%</f>
        <v>1.9000000000000006E-2</v>
      </c>
    </row>
    <row r="29" spans="2:12">
      <c r="B29" s="3" t="s">
        <v>6</v>
      </c>
      <c r="C29" s="1">
        <v>1E-3</v>
      </c>
      <c r="D29" s="1">
        <f t="shared" ref="D29" si="14">C29+0.01%</f>
        <v>1.1000000000000001E-3</v>
      </c>
      <c r="E29" s="1">
        <f t="shared" ref="E29:E30" si="15">D29+0.01%</f>
        <v>1.2000000000000001E-3</v>
      </c>
      <c r="F29" s="1">
        <f t="shared" ref="F29:F30" si="16">E29+0.01%</f>
        <v>1.3000000000000002E-3</v>
      </c>
      <c r="G29" s="1">
        <f t="shared" ref="G29:G30" si="17">F29+0.01%</f>
        <v>1.4000000000000002E-3</v>
      </c>
      <c r="H29" s="1">
        <f t="shared" ref="H29:H30" si="18">G29+0.01%</f>
        <v>1.5000000000000002E-3</v>
      </c>
      <c r="I29" s="1">
        <f t="shared" ref="I29:I30" si="19">H29+0.01%</f>
        <v>1.6000000000000003E-3</v>
      </c>
      <c r="J29" s="1">
        <f t="shared" ref="J29:J30" si="20">I29+0.01%</f>
        <v>1.7000000000000003E-3</v>
      </c>
      <c r="K29" s="1">
        <f t="shared" ref="K29:K30" si="21">J29+0.01%</f>
        <v>1.8000000000000004E-3</v>
      </c>
      <c r="L29" s="1">
        <f t="shared" ref="L29:L30" si="22">K29+0.01%</f>
        <v>1.9000000000000004E-3</v>
      </c>
    </row>
    <row r="30" spans="2:12">
      <c r="B30" s="3" t="s">
        <v>2</v>
      </c>
      <c r="C30" s="1">
        <v>2E-3</v>
      </c>
      <c r="D30" s="1">
        <f>C30+0.01%</f>
        <v>2.0999999999999999E-3</v>
      </c>
      <c r="E30" s="1">
        <f t="shared" si="15"/>
        <v>2.1999999999999997E-3</v>
      </c>
      <c r="F30" s="1">
        <f t="shared" si="16"/>
        <v>2.2999999999999995E-3</v>
      </c>
      <c r="G30" s="1">
        <f t="shared" si="17"/>
        <v>2.3999999999999994E-3</v>
      </c>
      <c r="H30" s="1">
        <f t="shared" si="18"/>
        <v>2.4999999999999992E-3</v>
      </c>
      <c r="I30" s="1">
        <f t="shared" si="19"/>
        <v>2.599999999999999E-3</v>
      </c>
      <c r="J30" s="1">
        <f t="shared" si="20"/>
        <v>2.6999999999999988E-3</v>
      </c>
      <c r="K30" s="1">
        <f t="shared" si="21"/>
        <v>2.7999999999999987E-3</v>
      </c>
      <c r="L30" s="1">
        <f t="shared" si="22"/>
        <v>2.8999999999999985E-3</v>
      </c>
    </row>
    <row r="31" spans="2:12">
      <c r="B31" s="3" t="s">
        <v>1</v>
      </c>
      <c r="C31" s="1">
        <v>0.04</v>
      </c>
      <c r="D31" s="1">
        <f>C31+0.15%</f>
        <v>4.1500000000000002E-2</v>
      </c>
      <c r="E31" s="1">
        <f>D31+0.15%</f>
        <v>4.3000000000000003E-2</v>
      </c>
      <c r="F31" s="1">
        <f>E31+0.15%</f>
        <v>4.4500000000000005E-2</v>
      </c>
      <c r="G31" s="1">
        <f>F31+0.15%</f>
        <v>4.6000000000000006E-2</v>
      </c>
      <c r="H31" s="1">
        <f>G31+0.1%</f>
        <v>4.7000000000000007E-2</v>
      </c>
      <c r="I31" s="1">
        <f>H31+0.1%</f>
        <v>4.8000000000000008E-2</v>
      </c>
      <c r="J31" s="1">
        <f>I31+0.1%</f>
        <v>4.9000000000000009E-2</v>
      </c>
      <c r="K31" s="1">
        <f>J31+0.1%</f>
        <v>5.000000000000001E-2</v>
      </c>
      <c r="L31" s="1">
        <f>K31+0.1%</f>
        <v>5.1000000000000011E-2</v>
      </c>
    </row>
    <row r="32" spans="2:12">
      <c r="B32" s="4" t="s">
        <v>22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>
      <c r="B33" s="4" t="s">
        <v>23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t="s">
        <v>57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>
      <c r="B36" s="3" t="s">
        <v>11</v>
      </c>
      <c r="C36" s="2">
        <f>C20</f>
        <v>0.02</v>
      </c>
      <c r="D36" s="2">
        <f>D20</f>
        <v>2.1000000000000001E-2</v>
      </c>
      <c r="E36" s="2">
        <f>E20</f>
        <v>2.2000000000000002E-2</v>
      </c>
      <c r="F36" s="2">
        <f>F20</f>
        <v>2.3000000000000003E-2</v>
      </c>
      <c r="G36" s="2">
        <f>G20</f>
        <v>2.4000000000000004E-2</v>
      </c>
      <c r="H36" s="5"/>
      <c r="I36" s="5"/>
      <c r="J36" s="5"/>
      <c r="K36" s="5"/>
      <c r="L36" s="5"/>
    </row>
    <row r="37" spans="2:12">
      <c r="B37" s="3" t="s">
        <v>10</v>
      </c>
      <c r="C37" s="2">
        <v>0.03</v>
      </c>
      <c r="D37" s="2">
        <f>C37+0.1%</f>
        <v>3.1E-2</v>
      </c>
      <c r="E37" s="2">
        <f t="shared" ref="E37:L37" si="23">D37+0.1%</f>
        <v>3.2000000000000001E-2</v>
      </c>
      <c r="F37" s="2">
        <f t="shared" si="23"/>
        <v>3.3000000000000002E-2</v>
      </c>
      <c r="G37" s="2">
        <f t="shared" si="23"/>
        <v>3.4000000000000002E-2</v>
      </c>
      <c r="H37" s="2">
        <f t="shared" si="23"/>
        <v>3.5000000000000003E-2</v>
      </c>
      <c r="I37" s="2">
        <f t="shared" si="23"/>
        <v>3.6000000000000004E-2</v>
      </c>
      <c r="J37" s="2">
        <f t="shared" si="23"/>
        <v>3.7000000000000005E-2</v>
      </c>
      <c r="K37" s="2">
        <f t="shared" si="23"/>
        <v>3.8000000000000006E-2</v>
      </c>
      <c r="L37" s="2">
        <f t="shared" si="23"/>
        <v>3.9000000000000007E-2</v>
      </c>
    </row>
    <row r="38" spans="2:12">
      <c r="B38" s="3" t="s">
        <v>24</v>
      </c>
      <c r="C38" s="7">
        <v>1.23786</v>
      </c>
      <c r="D38" s="7">
        <v>1.2258599999999999</v>
      </c>
      <c r="E38" s="7">
        <v>1.2139800000000001</v>
      </c>
      <c r="F38" s="7">
        <v>1.2022299999999999</v>
      </c>
      <c r="G38" s="7">
        <v>1.1906000000000001</v>
      </c>
      <c r="H38" s="7">
        <v>1.17852</v>
      </c>
      <c r="I38" s="7">
        <v>1.16601</v>
      </c>
      <c r="J38" s="7">
        <v>1.1530800000000001</v>
      </c>
      <c r="K38" s="7">
        <v>1.13975</v>
      </c>
      <c r="L38" s="7">
        <v>1.1260399999999999</v>
      </c>
    </row>
    <row r="39" spans="2:12">
      <c r="B39" s="3" t="s">
        <v>25</v>
      </c>
      <c r="C39" s="2">
        <f t="shared" ref="C39:L39" si="24">C6</f>
        <v>0.01</v>
      </c>
      <c r="D39" s="2">
        <f t="shared" si="24"/>
        <v>1.0999999999999999E-2</v>
      </c>
      <c r="E39" s="2">
        <f t="shared" si="24"/>
        <v>1.2E-2</v>
      </c>
      <c r="F39" s="2">
        <f t="shared" si="24"/>
        <v>1.3000000000000001E-2</v>
      </c>
      <c r="G39" s="2">
        <f t="shared" si="24"/>
        <v>1.4000000000000002E-2</v>
      </c>
      <c r="H39" s="2">
        <f t="shared" si="24"/>
        <v>1.5000000000000003E-2</v>
      </c>
      <c r="I39" s="2">
        <f t="shared" si="24"/>
        <v>1.6000000000000004E-2</v>
      </c>
      <c r="J39" s="2">
        <f t="shared" si="24"/>
        <v>1.7000000000000005E-2</v>
      </c>
      <c r="K39" s="2">
        <f t="shared" si="24"/>
        <v>1.8000000000000006E-2</v>
      </c>
      <c r="L39" s="2">
        <f t="shared" si="24"/>
        <v>1.9000000000000006E-2</v>
      </c>
    </row>
    <row r="40" spans="2:12">
      <c r="B40" s="4" t="s">
        <v>26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>
      <c r="B41" s="4" t="s">
        <v>27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>
      <c r="C44" s="2"/>
    </row>
    <row r="45" spans="2:12">
      <c r="C4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C17" sqref="C17"/>
    </sheetView>
  </sheetViews>
  <sheetFormatPr defaultRowHeight="15"/>
  <cols>
    <col min="2" max="2" width="19.5703125" bestFit="1" customWidth="1"/>
  </cols>
  <sheetData>
    <row r="3" spans="2:8">
      <c r="B3" t="s">
        <v>29</v>
      </c>
      <c r="C3" t="s">
        <v>30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2:8">
      <c r="B4" t="s">
        <v>31</v>
      </c>
      <c r="D4" s="1">
        <v>3.7499999999999999E-2</v>
      </c>
      <c r="E4" s="1">
        <v>4.7500000000000001E-2</v>
      </c>
      <c r="F4" s="1">
        <v>5.7500000000000002E-2</v>
      </c>
      <c r="G4" s="1">
        <v>4.7500000000000001E-2</v>
      </c>
      <c r="H4" s="1">
        <v>5.7500000000000002E-2</v>
      </c>
    </row>
    <row r="5" spans="2:8">
      <c r="B5" t="s">
        <v>32</v>
      </c>
      <c r="D5" s="1">
        <v>0.04</v>
      </c>
      <c r="E5" s="1">
        <v>4.7500000000000001E-2</v>
      </c>
      <c r="F5" s="1">
        <v>5.5E-2</v>
      </c>
      <c r="G5" s="1">
        <v>4.7500000000000001E-2</v>
      </c>
      <c r="H5" s="1">
        <v>5.5E-2</v>
      </c>
    </row>
    <row r="6" spans="2:8">
      <c r="B6" t="s">
        <v>33</v>
      </c>
      <c r="D6" s="1">
        <v>4.2500000000000003E-2</v>
      </c>
      <c r="E6" s="1">
        <v>4.5000000000000005E-2</v>
      </c>
      <c r="F6" s="1">
        <v>4.2500000000000003E-2</v>
      </c>
      <c r="G6" s="1">
        <v>4.5000000000000005E-2</v>
      </c>
      <c r="H6" s="1">
        <v>4.7500000000000007E-2</v>
      </c>
    </row>
    <row r="7" spans="2:8">
      <c r="B7" t="s">
        <v>34</v>
      </c>
      <c r="D7" s="1">
        <v>3.5000000000000003E-2</v>
      </c>
      <c r="E7" s="1">
        <v>3.7500000000000006E-2</v>
      </c>
      <c r="F7" s="1">
        <v>3.5000000000000003E-2</v>
      </c>
      <c r="G7" s="1">
        <v>3.2500000000000001E-2</v>
      </c>
      <c r="H7" s="1">
        <v>3.0000000000000002E-2</v>
      </c>
    </row>
    <row r="8" spans="2:8">
      <c r="B8" t="s">
        <v>35</v>
      </c>
      <c r="D8" s="5"/>
      <c r="E8" s="5"/>
      <c r="F8" s="12">
        <v>2.5000000000000001E-2</v>
      </c>
      <c r="G8" s="12">
        <v>1.7500000000000002E-2</v>
      </c>
      <c r="H8" s="12">
        <v>1.0000000000000002E-2</v>
      </c>
    </row>
    <row r="10" spans="2:8">
      <c r="B10" t="s">
        <v>36</v>
      </c>
    </row>
    <row r="11" spans="2:8">
      <c r="B11" t="s">
        <v>31</v>
      </c>
      <c r="C11" s="10"/>
      <c r="D11" s="10"/>
      <c r="E11" s="10"/>
      <c r="F11" s="10"/>
      <c r="G11" s="10"/>
      <c r="H11" s="10"/>
    </row>
    <row r="12" spans="2:8">
      <c r="B12" t="s">
        <v>32</v>
      </c>
      <c r="C12" s="10"/>
      <c r="D12" s="10"/>
      <c r="E12" s="10"/>
      <c r="F12" s="10"/>
      <c r="G12" s="10"/>
      <c r="H12" s="10"/>
    </row>
    <row r="13" spans="2:8">
      <c r="B13" t="s">
        <v>33</v>
      </c>
      <c r="C13" s="10"/>
      <c r="D13" s="10"/>
      <c r="E13" s="10"/>
      <c r="F13" s="10"/>
      <c r="G13" s="10"/>
      <c r="H13" s="10"/>
    </row>
    <row r="14" spans="2:8">
      <c r="B14" t="s">
        <v>34</v>
      </c>
      <c r="C14" s="10"/>
      <c r="D14" s="10"/>
      <c r="E14" s="10"/>
      <c r="F14" s="10"/>
      <c r="G14" s="10"/>
      <c r="H14" s="10"/>
    </row>
    <row r="15" spans="2:8">
      <c r="B15" t="s">
        <v>35</v>
      </c>
      <c r="C15" s="10"/>
      <c r="D15" s="10"/>
      <c r="E15" s="10"/>
      <c r="F15" s="10"/>
      <c r="G15" s="10"/>
      <c r="H15" s="10"/>
    </row>
    <row r="17" spans="2:3">
      <c r="B17" t="s">
        <v>37</v>
      </c>
      <c r="C17" s="9" t="e">
        <f>AVERAGE(C11:C15)</f>
        <v>#DIV/0!</v>
      </c>
    </row>
    <row r="19" spans="2:3">
      <c r="B19" t="s">
        <v>28</v>
      </c>
      <c r="C19" s="11">
        <v>82.147000000000006</v>
      </c>
    </row>
    <row r="21" spans="2:3">
      <c r="C21" s="11"/>
    </row>
    <row r="22" spans="2:3">
      <c r="C22" s="11"/>
    </row>
    <row r="23" spans="2:3">
      <c r="C23" s="11"/>
    </row>
    <row r="24" spans="2:3">
      <c r="C24" s="11"/>
    </row>
    <row r="25" spans="2:3">
      <c r="C2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N8"/>
  <sheetViews>
    <sheetView workbookViewId="0">
      <selection activeCell="C8" sqref="C8:N8"/>
    </sheetView>
  </sheetViews>
  <sheetFormatPr defaultRowHeight="15"/>
  <cols>
    <col min="2" max="2" width="18.5703125" customWidth="1"/>
  </cols>
  <sheetData>
    <row r="2" spans="2:14"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53</v>
      </c>
      <c r="N2" t="s">
        <v>54</v>
      </c>
    </row>
    <row r="3" spans="2:14">
      <c r="B3" t="s">
        <v>38</v>
      </c>
      <c r="C3" s="13">
        <v>0.18</v>
      </c>
      <c r="D3" s="13">
        <f>C3+0.1%</f>
        <v>0.18099999999999999</v>
      </c>
      <c r="E3" s="13">
        <f t="shared" ref="E3:G3" si="0">D3+0.1%</f>
        <v>0.182</v>
      </c>
      <c r="F3" s="13">
        <f t="shared" si="0"/>
        <v>0.183</v>
      </c>
      <c r="G3" s="13">
        <f t="shared" si="0"/>
        <v>0.184</v>
      </c>
      <c r="H3" s="13">
        <v>0.24</v>
      </c>
      <c r="I3" s="13">
        <v>0.26</v>
      </c>
      <c r="J3" s="13">
        <v>0.26</v>
      </c>
      <c r="K3" s="13">
        <v>0.3</v>
      </c>
      <c r="L3" s="13">
        <v>0.31</v>
      </c>
      <c r="M3" t="s">
        <v>55</v>
      </c>
      <c r="N3" t="s">
        <v>55</v>
      </c>
    </row>
    <row r="5" spans="2:14" ht="30">
      <c r="B5" s="14" t="s">
        <v>40</v>
      </c>
      <c r="C5" t="s">
        <v>39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</row>
    <row r="6" spans="2:14">
      <c r="B6" t="s">
        <v>52</v>
      </c>
      <c r="C6" s="15">
        <v>0.11863705234083965</v>
      </c>
      <c r="D6" s="15">
        <v>0.151313274770359</v>
      </c>
      <c r="E6" s="15">
        <v>0.21638414020145999</v>
      </c>
      <c r="F6" s="15">
        <v>0.18407431500343599</v>
      </c>
      <c r="G6" s="15">
        <v>0.21066611883321101</v>
      </c>
      <c r="H6" s="15">
        <v>0.18999003783133947</v>
      </c>
      <c r="I6" s="15">
        <v>0.20203774280714676</v>
      </c>
      <c r="J6" s="15">
        <v>0.19062716610387195</v>
      </c>
      <c r="K6" s="15">
        <v>0.1897857899906534</v>
      </c>
      <c r="L6" s="15">
        <v>0.20667942956585239</v>
      </c>
      <c r="M6" s="15">
        <v>0.19413095711095463</v>
      </c>
      <c r="N6" s="15">
        <v>0.19350546009283989</v>
      </c>
    </row>
    <row r="8" spans="2:14">
      <c r="B8" t="s">
        <v>56</v>
      </c>
      <c r="C8" s="17"/>
      <c r="D8" s="17"/>
      <c r="E8" s="17"/>
      <c r="F8" s="17"/>
      <c r="G8" s="17"/>
      <c r="H8" s="16"/>
      <c r="I8" s="16"/>
      <c r="J8" s="16"/>
      <c r="K8" s="16"/>
      <c r="L8" s="16"/>
      <c r="M8" s="16"/>
      <c r="N8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C16"/>
  <sheetViews>
    <sheetView tabSelected="1" workbookViewId="0">
      <selection activeCell="F9" sqref="F9"/>
    </sheetView>
  </sheetViews>
  <sheetFormatPr defaultRowHeight="15"/>
  <cols>
    <col min="2" max="2" width="54" bestFit="1" customWidth="1"/>
    <col min="3" max="3" width="31.140625" bestFit="1" customWidth="1"/>
  </cols>
  <sheetData>
    <row r="3" spans="2:3">
      <c r="C3" t="s">
        <v>63</v>
      </c>
    </row>
    <row r="4" spans="2:3">
      <c r="B4" t="s">
        <v>58</v>
      </c>
      <c r="C4" s="2">
        <v>0.05</v>
      </c>
    </row>
    <row r="5" spans="2:3">
      <c r="B5" t="s">
        <v>2</v>
      </c>
      <c r="C5" s="2">
        <v>3.0000000000000001E-3</v>
      </c>
    </row>
    <row r="6" spans="2:3">
      <c r="B6" s="3" t="s">
        <v>6</v>
      </c>
      <c r="C6" s="2">
        <v>1.2E-2</v>
      </c>
    </row>
    <row r="7" spans="2:3">
      <c r="B7" t="s">
        <v>59</v>
      </c>
      <c r="C7" s="2">
        <v>0.02</v>
      </c>
    </row>
    <row r="9" spans="2:3">
      <c r="B9" t="s">
        <v>60</v>
      </c>
    </row>
    <row r="10" spans="2:3">
      <c r="B10" t="s">
        <v>61</v>
      </c>
      <c r="C10" s="18"/>
    </row>
    <row r="11" spans="2:3">
      <c r="B11" t="s">
        <v>62</v>
      </c>
      <c r="C11" s="18"/>
    </row>
    <row r="12" spans="2:3">
      <c r="B12" t="s">
        <v>64</v>
      </c>
      <c r="C12" s="5"/>
    </row>
    <row r="14" spans="2:3">
      <c r="B14" t="s">
        <v>65</v>
      </c>
      <c r="C14" s="16"/>
    </row>
    <row r="16" spans="2:3">
      <c r="B16" t="s">
        <v>66</v>
      </c>
      <c r="C1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liability discount rate</vt:lpstr>
      <vt:lpstr>market price</vt:lpstr>
      <vt:lpstr>volatility</vt:lpstr>
      <vt:lpstr>asset dependent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Lockerman</dc:creator>
  <cp:lastModifiedBy>William Horbatt</cp:lastModifiedBy>
  <dcterms:created xsi:type="dcterms:W3CDTF">2017-08-15T21:50:26Z</dcterms:created>
  <dcterms:modified xsi:type="dcterms:W3CDTF">2017-09-01T17:27:55Z</dcterms:modified>
</cp:coreProperties>
</file>